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900" windowWidth="16340" windowHeight="10840" activeTab="0"/>
  </bookViews>
  <sheets>
    <sheet name="Municipal Center Fun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<sst xmlns="http://schemas.openxmlformats.org/spreadsheetml/2006/main" count="26" uniqueCount="26">
  <si>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FY06</t>
  </si>
  <si>
    <t>FY07</t>
  </si>
  <si>
    <t>FY08</t>
  </si>
  <si>
    <t>FT09</t>
  </si>
  <si>
    <t>YTD FY10 Nov</t>
  </si>
  <si>
    <t>Cumulative total</t>
  </si>
  <si>
    <t>Total expenses</t>
  </si>
  <si>
    <t>Expense breakdown</t>
  </si>
  <si>
    <t>Professional fees</t>
  </si>
  <si>
    <t>Contract services</t>
  </si>
  <si>
    <t>User fees</t>
  </si>
  <si>
    <t>Construction</t>
  </si>
  <si>
    <t>Salary and other</t>
  </si>
  <si>
    <t>Investment income</t>
  </si>
  <si>
    <t>Transfers (maintenance facility)</t>
  </si>
  <si>
    <t>DDA TIF</t>
  </si>
  <si>
    <t>DDA parking</t>
  </si>
  <si>
    <t>General fund</t>
  </si>
  <si>
    <t>Courts fund</t>
  </si>
  <si>
    <t>insurance/risk fund</t>
  </si>
  <si>
    <t>Bond proceeds</t>
  </si>
  <si>
    <t>Sale fixed asset</t>
  </si>
  <si>
    <t>Total rev &amp; transfers per audit</t>
  </si>
  <si>
    <t>Prior year balance</t>
  </si>
  <si>
    <t>Ending fund balance</t>
  </si>
  <si>
    <r>
      <rPr>
        <sz val="10"/>
        <rFont val="Arial"/>
        <family val="2"/>
      </rPr>
      <t>Source: audited financial statements and internal financial statements for 1st 5 months of FY10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</si>
</sst>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"/>
    <numFmt numFmtId="173" formatCode="#,##0.00"/>
  </numFmts>
  <fonts count="4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172" fontId="0" fillId="0" borderId="0" xfId="0" applyFont="1" applyAlignment="1">
      <alignment/>
    </xf>
    <xf numFmtId="172" fontId="0" fillId="0" borderId="0" xfId="0" applyFont="1" applyBorder="1" applyAlignment="1">
      <alignment/>
    </xf>
    <xf numFmtId="172" fontId="1" fillId="0" borderId="0" xfId="0" applyFont="1" applyBorder="1" applyAlignment="1">
      <alignment/>
    </xf>
    <xf numFmtId="172" fontId="2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2" sqref="A12"/>
    </sheetView>
  </sheetViews>
  <sheetFormatPr defaultColWidth="8.7109375" defaultRowHeight="12.75"/>
  <cols>
    <col min="1" max="1" width="26.00390625" style="1" customWidth="1"/>
    <col min="2" max="4" width="11.57421875" style="1" customWidth="1"/>
    <col min="5" max="6" width="12.28125" style="1" customWidth="1"/>
    <col min="7" max="7" width="13.00390625" style="1" customWidth="1"/>
    <col min="8" max="16384" width="11.57421875" style="1" customWidth="1"/>
  </cols>
  <sheetData>
    <row r="1" spans="1:8" s="1" customFormat="1" ht="12.7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</row>
    <row r="2" spans="1:8" s="1" customFormat="1" ht="12.75">
      <c r="A2" s="3" t="s">
        <v>6</v>
      </c>
      <c r="B2" s="4">
        <v>91327.08</v>
      </c>
      <c r="C2" s="4">
        <v>263370.94</v>
      </c>
      <c r="D2" s="4">
        <v>2206466.65</v>
      </c>
      <c r="E2" s="4">
        <v>7944946.44</v>
      </c>
      <c r="F2" s="4">
        <v>9500750.87</v>
      </c>
      <c r="G2" s="4">
        <f>SUM(B2:F2)</f>
        <v>20006861.979999997</v>
      </c>
      <c r="H2" s="2"/>
    </row>
    <row r="3" spans="1:8" s="1" customFormat="1" ht="12.75">
      <c r="A3" s="2" t="s">
        <v>7</v>
      </c>
      <c r="B3" s="4"/>
      <c r="C3" s="4"/>
      <c r="D3" s="4"/>
      <c r="E3" s="4"/>
      <c r="F3" s="4"/>
      <c r="G3" s="4"/>
      <c r="H3" s="2"/>
    </row>
    <row r="4" spans="1:8" s="1" customFormat="1" ht="12.75">
      <c r="A4" s="2" t="s">
        <v>8</v>
      </c>
      <c r="B4" s="4"/>
      <c r="C4" s="4">
        <v>-213931.43</v>
      </c>
      <c r="D4" s="4">
        <v>-2100383.92</v>
      </c>
      <c r="E4" s="4">
        <v>-2810806.76</v>
      </c>
      <c r="F4" s="4">
        <v>-594206.99</v>
      </c>
      <c r="G4" s="4">
        <f>SUM(B4:F4)</f>
        <v>-5719329.1</v>
      </c>
      <c r="H4" s="2"/>
    </row>
    <row r="5" spans="1:8" s="1" customFormat="1" ht="12.75">
      <c r="A5" s="2" t="s">
        <v>9</v>
      </c>
      <c r="B5" s="4"/>
      <c r="C5" s="4"/>
      <c r="D5" s="4"/>
      <c r="E5" s="4">
        <v>-234132.28</v>
      </c>
      <c r="F5" s="4">
        <v>-71418.5</v>
      </c>
      <c r="G5" s="4">
        <f>SUM(B5:F5)</f>
        <v>-305550.78</v>
      </c>
      <c r="H5" s="2"/>
    </row>
    <row r="6" spans="1:8" s="1" customFormat="1" ht="12.75">
      <c r="A6" s="2" t="s">
        <v>10</v>
      </c>
      <c r="B6" s="4"/>
      <c r="C6" s="4"/>
      <c r="D6" s="4"/>
      <c r="E6" s="4"/>
      <c r="F6" s="4">
        <v>-321466.47</v>
      </c>
      <c r="G6" s="4">
        <f>SUM(B6:F6)</f>
        <v>-321466.47</v>
      </c>
      <c r="H6" s="2"/>
    </row>
    <row r="7" spans="1:8" s="1" customFormat="1" ht="12.75">
      <c r="A7" s="2" t="s">
        <v>11</v>
      </c>
      <c r="B7" s="5"/>
      <c r="C7" s="5"/>
      <c r="D7" s="5"/>
      <c r="E7" s="5">
        <v>-4655047.3</v>
      </c>
      <c r="F7" s="5">
        <v>-8379316.56</v>
      </c>
      <c r="G7" s="5">
        <f>SUM(B7:F7)</f>
        <v>-13034363.86</v>
      </c>
      <c r="H7" s="2"/>
    </row>
    <row r="8" spans="1:8" s="1" customFormat="1" ht="12.75">
      <c r="A8" s="2" t="s">
        <v>12</v>
      </c>
      <c r="B8" s="4">
        <f aca="true" t="shared" si="0" ref="B8:G8">SUM(B2:B7)</f>
        <v>91327.08</v>
      </c>
      <c r="C8" s="4">
        <f t="shared" si="0"/>
        <v>49439.51000000001</v>
      </c>
      <c r="D8" s="4">
        <f t="shared" si="0"/>
        <v>106082.72999999998</v>
      </c>
      <c r="E8" s="4">
        <f t="shared" si="0"/>
        <v>244960.10000000056</v>
      </c>
      <c r="F8" s="4">
        <f t="shared" si="0"/>
        <v>134342.3499999987</v>
      </c>
      <c r="G8" s="4">
        <f t="shared" si="0"/>
        <v>626151.7699999977</v>
      </c>
      <c r="H8" s="2"/>
    </row>
    <row r="9" spans="1:8" s="1" customFormat="1" ht="12.75">
      <c r="A9" s="2"/>
      <c r="B9" s="4"/>
      <c r="C9" s="4"/>
      <c r="D9" s="4"/>
      <c r="E9" s="4"/>
      <c r="F9" s="4"/>
      <c r="G9" s="4"/>
      <c r="H9" s="2"/>
    </row>
    <row r="10" spans="1:8" s="1" customFormat="1" ht="12.75">
      <c r="A10" s="2"/>
      <c r="B10" s="4"/>
      <c r="C10" s="4"/>
      <c r="D10" s="4"/>
      <c r="E10" s="4"/>
      <c r="F10" s="4"/>
      <c r="G10" s="4"/>
      <c r="H10" s="2"/>
    </row>
    <row r="11" spans="1:8" s="1" customFormat="1" ht="12.75">
      <c r="A11" s="2" t="s">
        <v>13</v>
      </c>
      <c r="B11" s="4">
        <f>308060.56-61515.98</f>
        <v>246544.58</v>
      </c>
      <c r="C11" s="4">
        <f>315623.39+106503.43</f>
        <v>422126.82</v>
      </c>
      <c r="D11" s="4">
        <f>327565.77+92850.04</f>
        <v>420415.81</v>
      </c>
      <c r="E11" s="4">
        <f>891446.29+240202.2+164052.97</f>
        <v>1295701.46</v>
      </c>
      <c r="F11" s="4">
        <f>590726.25-378039.69</f>
        <v>212686.56</v>
      </c>
      <c r="G11" s="4">
        <f aca="true" t="shared" si="1" ref="G11:G17">SUM(B11:F11)</f>
        <v>2597475.23</v>
      </c>
      <c r="H11" s="2"/>
    </row>
    <row r="12" spans="1:8" s="1" customFormat="1" ht="12.75">
      <c r="A12" s="2" t="s">
        <v>14</v>
      </c>
      <c r="B12" s="4">
        <v>7114701</v>
      </c>
      <c r="C12" s="4"/>
      <c r="D12" s="4"/>
      <c r="E12" s="4"/>
      <c r="F12" s="4"/>
      <c r="G12" s="4">
        <f t="shared" si="1"/>
        <v>7114701</v>
      </c>
      <c r="H12" s="2"/>
    </row>
    <row r="13" spans="1:8" s="1" customFormat="1" ht="12.75">
      <c r="A13" s="2" t="s">
        <v>15</v>
      </c>
      <c r="B13" s="4">
        <v>599790</v>
      </c>
      <c r="C13" s="4"/>
      <c r="D13" s="4"/>
      <c r="E13" s="4">
        <v>200000</v>
      </c>
      <c r="F13" s="4"/>
      <c r="G13" s="4">
        <f t="shared" si="1"/>
        <v>799790</v>
      </c>
      <c r="H13" s="2"/>
    </row>
    <row r="14" spans="1:8" s="1" customFormat="1" ht="12.75">
      <c r="A14" s="2" t="s">
        <v>16</v>
      </c>
      <c r="B14" s="4"/>
      <c r="C14" s="4">
        <v>171240</v>
      </c>
      <c r="D14" s="4"/>
      <c r="E14" s="4"/>
      <c r="F14" s="4"/>
      <c r="G14" s="4">
        <f t="shared" si="1"/>
        <v>171240</v>
      </c>
      <c r="H14" s="2"/>
    </row>
    <row r="15" spans="1:8" s="1" customFormat="1" ht="12.75">
      <c r="A15" s="2" t="s">
        <v>17</v>
      </c>
      <c r="B15" s="4"/>
      <c r="C15" s="4"/>
      <c r="D15" s="4"/>
      <c r="E15" s="4">
        <v>1800000</v>
      </c>
      <c r="F15" s="4"/>
      <c r="G15" s="4">
        <f t="shared" si="1"/>
        <v>1800000</v>
      </c>
      <c r="H15" s="2"/>
    </row>
    <row r="16" spans="1:8" s="1" customFormat="1" ht="12.75">
      <c r="A16" s="2" t="s">
        <v>18</v>
      </c>
      <c r="B16" s="4"/>
      <c r="C16" s="4"/>
      <c r="D16" s="4"/>
      <c r="E16" s="4">
        <v>1100000</v>
      </c>
      <c r="F16" s="4"/>
      <c r="G16" s="4">
        <f t="shared" si="1"/>
        <v>1100000</v>
      </c>
      <c r="H16" s="2"/>
    </row>
    <row r="17" spans="1:8" s="1" customFormat="1" ht="12.75">
      <c r="A17" s="2" t="s">
        <v>19</v>
      </c>
      <c r="B17" s="4"/>
      <c r="C17" s="4"/>
      <c r="D17" s="4"/>
      <c r="E17" s="4">
        <v>2000000</v>
      </c>
      <c r="F17" s="4"/>
      <c r="G17" s="4">
        <f t="shared" si="1"/>
        <v>2000000</v>
      </c>
      <c r="H17" s="2"/>
    </row>
    <row r="18" spans="1:8" s="1" customFormat="1" ht="12.75">
      <c r="A18" s="2"/>
      <c r="B18" s="4"/>
      <c r="C18" s="4"/>
      <c r="D18" s="4"/>
      <c r="E18" s="4"/>
      <c r="F18" s="4"/>
      <c r="G18" s="4"/>
      <c r="H18" s="2"/>
    </row>
    <row r="19" spans="1:8" s="1" customFormat="1" ht="12.75">
      <c r="A19" s="2"/>
      <c r="B19" s="4"/>
      <c r="C19" s="4"/>
      <c r="D19" s="4"/>
      <c r="E19" s="4"/>
      <c r="F19" s="4"/>
      <c r="G19" s="4"/>
      <c r="H19" s="2"/>
    </row>
    <row r="20" spans="1:8" s="1" customFormat="1" ht="12.75">
      <c r="A20" s="2"/>
      <c r="B20" s="4"/>
      <c r="C20" s="4"/>
      <c r="D20" s="4"/>
      <c r="E20" s="4"/>
      <c r="F20" s="4"/>
      <c r="G20" s="4"/>
      <c r="H20" s="2"/>
    </row>
    <row r="21" spans="1:8" s="1" customFormat="1" ht="12.75">
      <c r="A21" s="2"/>
      <c r="B21" s="4"/>
      <c r="C21" s="4"/>
      <c r="D21" s="4"/>
      <c r="E21" s="4"/>
      <c r="F21" s="4"/>
      <c r="G21" s="4"/>
      <c r="H21" s="2"/>
    </row>
    <row r="22" spans="1:8" s="1" customFormat="1" ht="12.75">
      <c r="A22" s="2"/>
      <c r="B22" s="4"/>
      <c r="C22" s="4"/>
      <c r="D22" s="4"/>
      <c r="E22" s="4"/>
      <c r="F22" s="4"/>
      <c r="G22" s="4"/>
      <c r="H22" s="2"/>
    </row>
    <row r="23" spans="1:8" s="1" customFormat="1" ht="12.75">
      <c r="A23" s="2" t="s">
        <v>20</v>
      </c>
      <c r="B23" s="4"/>
      <c r="C23" s="4"/>
      <c r="D23" s="4"/>
      <c r="E23" s="4">
        <v>27472080.07</v>
      </c>
      <c r="F23" s="4"/>
      <c r="G23" s="4">
        <f>SUM(B23:F23)</f>
        <v>27472080.07</v>
      </c>
      <c r="H23" s="2"/>
    </row>
    <row r="24" spans="1:9" s="1" customFormat="1" ht="12.75">
      <c r="A24" s="2" t="s">
        <v>21</v>
      </c>
      <c r="B24" s="4"/>
      <c r="C24" s="4"/>
      <c r="D24" s="4">
        <v>23750</v>
      </c>
      <c r="E24" s="4"/>
      <c r="F24" s="4"/>
      <c r="G24" s="4">
        <f>SUM(B24:F24)</f>
        <v>23750</v>
      </c>
      <c r="H24" s="4"/>
      <c r="I24" s="6"/>
    </row>
    <row r="25" spans="1:9" s="1" customFormat="1" ht="12.75">
      <c r="A25" s="3" t="s">
        <v>22</v>
      </c>
      <c r="B25" s="4">
        <f aca="true" t="shared" si="2" ref="B25:G25">SUM(B11:B24)</f>
        <v>7961035.58</v>
      </c>
      <c r="C25" s="4">
        <f t="shared" si="2"/>
        <v>593366.8200000001</v>
      </c>
      <c r="D25" s="4">
        <f t="shared" si="2"/>
        <v>444165.81</v>
      </c>
      <c r="E25" s="4">
        <f t="shared" si="2"/>
        <v>33867781.53</v>
      </c>
      <c r="F25" s="4">
        <f t="shared" si="2"/>
        <v>212686.56</v>
      </c>
      <c r="G25" s="4">
        <f t="shared" si="2"/>
        <v>43079036.3</v>
      </c>
      <c r="H25" s="4"/>
      <c r="I25" s="6"/>
    </row>
    <row r="26" spans="1:9" s="1" customFormat="1" ht="12.75">
      <c r="A26" s="2"/>
      <c r="B26" s="4"/>
      <c r="C26" s="4"/>
      <c r="D26" s="4"/>
      <c r="E26" s="4"/>
      <c r="F26" s="4"/>
      <c r="G26" s="4"/>
      <c r="H26" s="4"/>
      <c r="I26" s="6"/>
    </row>
    <row r="27" spans="1:9" s="1" customFormat="1" ht="12.75">
      <c r="A27" s="2" t="s">
        <v>23</v>
      </c>
      <c r="B27" s="4"/>
      <c r="C27" s="4">
        <f>B28</f>
        <v>7869708.5</v>
      </c>
      <c r="D27" s="4">
        <f>C28</f>
        <v>8199704.38</v>
      </c>
      <c r="E27" s="4">
        <f>D28</f>
        <v>6437403.54</v>
      </c>
      <c r="F27" s="4">
        <f>E28</f>
        <v>32360238.63</v>
      </c>
      <c r="G27" s="4"/>
      <c r="H27" s="4"/>
      <c r="I27" s="6"/>
    </row>
    <row r="28" spans="1:9" s="1" customFormat="1" ht="12.75">
      <c r="A28" s="2" t="s">
        <v>24</v>
      </c>
      <c r="B28" s="4">
        <f>B25-B2</f>
        <v>7869708.5</v>
      </c>
      <c r="C28" s="4">
        <f>C25-C2+C27</f>
        <v>8199704.38</v>
      </c>
      <c r="D28" s="4">
        <f>D25-D2+D27</f>
        <v>6437403.54</v>
      </c>
      <c r="E28" s="4">
        <f>E25-E2+E27</f>
        <v>32360238.63</v>
      </c>
      <c r="F28" s="4">
        <f>F25-F2+F27</f>
        <v>23072174.32</v>
      </c>
      <c r="G28" s="4"/>
      <c r="H28" s="4"/>
      <c r="I28" s="6"/>
    </row>
    <row r="29" s="1" customFormat="1" ht="12.75"/>
    <row r="30" s="1" customFormat="1" ht="12.75"/>
    <row r="31" s="1" customFormat="1" ht="12.75">
      <c r="A31" s="1" t="s">
        <v>25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11.57421875" style="1" customWidth="1"/>
  </cols>
  <sheetData>
    <row r="1" s="1" customFormat="1" ht="12.75"/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11.57421875" style="1" customWidth="1"/>
  </cols>
  <sheetData>
    <row r="1" s="1" customFormat="1" ht="12.75"/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CNP</cp:lastModifiedBy>
  <cp:lastPrinted>2009-12-22T21:05:28Z</cp:lastPrinted>
  <dcterms:created xsi:type="dcterms:W3CDTF">2009-12-22T20:32:22Z</dcterms:created>
  <dcterms:modified xsi:type="dcterms:W3CDTF">2010-02-14T04:24:01Z</dcterms:modified>
  <cp:category/>
  <cp:version/>
  <cp:contentType/>
  <cp:contentStatus/>
  <cp:revision>2</cp:revision>
</cp:coreProperties>
</file>